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1595" windowHeight="5325" activeTab="1"/>
  </bookViews>
  <sheets>
    <sheet name="Graph1" sheetId="4" r:id="rId1"/>
    <sheet name="Feuil1" sheetId="1" r:id="rId2"/>
    <sheet name="Feuil2" sheetId="2" r:id="rId3"/>
    <sheet name="Feuil3" sheetId="3" r:id="rId4"/>
  </sheets>
  <calcPr calcId="145621"/>
</workbook>
</file>

<file path=xl/calcChain.xml><?xml version="1.0" encoding="utf-8"?>
<calcChain xmlns="http://schemas.openxmlformats.org/spreadsheetml/2006/main">
  <c r="G9" i="1" l="1"/>
  <c r="G8" i="1" l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H38" i="1"/>
  <c r="H20" i="1"/>
  <c r="F43" i="1"/>
  <c r="G43" i="1" s="1"/>
  <c r="F42" i="1"/>
  <c r="G42" i="1" s="1"/>
  <c r="H42" i="1" s="1"/>
  <c r="F37" i="1"/>
  <c r="G37" i="1" s="1"/>
  <c r="H36" i="1" s="1"/>
  <c r="F36" i="1"/>
  <c r="G36" i="1" s="1"/>
  <c r="F31" i="1"/>
  <c r="G31" i="1" s="1"/>
  <c r="F30" i="1"/>
  <c r="G30" i="1" s="1"/>
  <c r="H30" i="1" s="1"/>
  <c r="G25" i="1"/>
  <c r="H24" i="1" s="1"/>
  <c r="F24" i="1"/>
  <c r="G24" i="1" s="1"/>
  <c r="F19" i="1"/>
  <c r="G19" i="1" s="1"/>
  <c r="F18" i="1"/>
  <c r="G18" i="1" s="1"/>
  <c r="H18" i="1" s="1"/>
  <c r="F13" i="1"/>
  <c r="G13" i="1" s="1"/>
  <c r="H12" i="1" s="1"/>
  <c r="F12" i="1"/>
  <c r="G12" i="1" s="1"/>
  <c r="F9" i="1"/>
  <c r="F41" i="1"/>
  <c r="G41" i="1" s="1"/>
  <c r="F40" i="1"/>
  <c r="G40" i="1" s="1"/>
  <c r="H40" i="1" s="1"/>
  <c r="F39" i="1"/>
  <c r="G39" i="1" s="1"/>
  <c r="F38" i="1"/>
  <c r="G38" i="1" s="1"/>
  <c r="F35" i="1"/>
  <c r="G35" i="1" s="1"/>
  <c r="F34" i="1"/>
  <c r="G34" i="1" s="1"/>
  <c r="H34" i="1" s="1"/>
  <c r="F33" i="1"/>
  <c r="G33" i="1" s="1"/>
  <c r="F32" i="1"/>
  <c r="G32" i="1" s="1"/>
  <c r="H32" i="1" s="1"/>
  <c r="F29" i="1"/>
  <c r="G29" i="1" s="1"/>
  <c r="F28" i="1"/>
  <c r="G28" i="1" s="1"/>
  <c r="H28" i="1" s="1"/>
  <c r="F27" i="1"/>
  <c r="G27" i="1" s="1"/>
  <c r="F26" i="1"/>
  <c r="G26" i="1" s="1"/>
  <c r="H26" i="1" s="1"/>
  <c r="F23" i="1"/>
  <c r="G23" i="1" s="1"/>
  <c r="F22" i="1"/>
  <c r="G22" i="1" s="1"/>
  <c r="H22" i="1" s="1"/>
  <c r="F21" i="1"/>
  <c r="G21" i="1" s="1"/>
  <c r="F20" i="1"/>
  <c r="G20" i="1" s="1"/>
  <c r="F17" i="1"/>
  <c r="G17" i="1" s="1"/>
  <c r="F16" i="1"/>
  <c r="G16" i="1" s="1"/>
  <c r="H16" i="1" s="1"/>
  <c r="F15" i="1"/>
  <c r="G15" i="1" s="1"/>
  <c r="F14" i="1"/>
  <c r="G14" i="1" s="1"/>
  <c r="H14" i="1" s="1"/>
  <c r="F11" i="1"/>
  <c r="G11" i="1" s="1"/>
  <c r="F10" i="1"/>
  <c r="G10" i="1" s="1"/>
  <c r="H10" i="1" s="1"/>
  <c r="F8" i="1"/>
  <c r="H8" i="1" s="1"/>
</calcChain>
</file>

<file path=xl/sharedStrings.xml><?xml version="1.0" encoding="utf-8"?>
<sst xmlns="http://schemas.openxmlformats.org/spreadsheetml/2006/main" count="48" uniqueCount="30">
  <si>
    <t>(g)</t>
  </si>
  <si>
    <t>(nb algues/ml)</t>
  </si>
  <si>
    <t>Moule</t>
  </si>
  <si>
    <r>
      <t xml:space="preserve">Dénombrement des algues </t>
    </r>
    <r>
      <rPr>
        <b/>
        <i/>
        <sz val="12"/>
        <color theme="1"/>
        <rFont val="Times New Roman"/>
        <family val="1"/>
      </rPr>
      <t>Selenastrum</t>
    </r>
  </si>
  <si>
    <t>Poids</t>
  </si>
  <si>
    <t>Temps</t>
  </si>
  <si>
    <t>(min)</t>
  </si>
  <si>
    <t>Chambre</t>
  </si>
  <si>
    <t>A</t>
  </si>
  <si>
    <t>B</t>
  </si>
  <si>
    <t>Moyenne</t>
  </si>
  <si>
    <t>(A+B) /2</t>
  </si>
  <si>
    <t>Concentration</t>
  </si>
  <si>
    <r>
      <t>= Moy x 10</t>
    </r>
    <r>
      <rPr>
        <b/>
        <vertAlign val="superscript"/>
        <sz val="12"/>
        <color theme="1"/>
        <rFont val="Times New Roman"/>
        <family val="1"/>
      </rPr>
      <t>4</t>
    </r>
  </si>
  <si>
    <t>#1</t>
  </si>
  <si>
    <t>#2</t>
  </si>
  <si>
    <t>(nb algues/ml/min)</t>
  </si>
  <si>
    <t>Équipe</t>
  </si>
  <si>
    <t>#3</t>
  </si>
  <si>
    <t>#4</t>
  </si>
  <si>
    <t>#5</t>
  </si>
  <si>
    <t>#6</t>
  </si>
  <si>
    <t>T</t>
  </si>
  <si>
    <t>Taux de filtration</t>
  </si>
  <si>
    <t>E2</t>
  </si>
  <si>
    <t>E1</t>
  </si>
  <si>
    <t>N/A</t>
  </si>
  <si>
    <t>Poids (g)</t>
  </si>
  <si>
    <t>(Vitesse de filtration)</t>
  </si>
  <si>
    <t>(C0-C20)/20min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</si>
</sst>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 style="thick">
        <color indexed="64"/>
      </left>
      <right style="medium">
        <color rgb="FF000000"/>
      </right>
      <top/>
      <bottom/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 style="thick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ck">
        <color indexed="64"/>
      </right>
      <top style="thick">
        <color indexed="64"/>
      </top>
      <bottom/>
      <diagonal/>
    </border>
    <border>
      <left style="medium">
        <color rgb="FF000000"/>
      </left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 style="medium">
        <color rgb="FF000000"/>
      </top>
      <bottom/>
      <diagonal/>
    </border>
    <border>
      <left style="thick">
        <color indexed="64"/>
      </left>
      <right style="thick">
        <color indexed="64"/>
      </right>
      <top style="medium">
        <color rgb="FF000000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rgb="FF000000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18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6434492563429571"/>
                  <c:y val="-9.3241834354039085E-2"/>
                </c:manualLayout>
              </c:layout>
              <c:numFmt formatCode="General" sourceLinked="0"/>
            </c:trendlineLbl>
          </c:trendline>
          <c:xVal>
            <c:numRef>
              <c:f>Feuil1!$L$14:$L$21</c:f>
              <c:numCache>
                <c:formatCode>General</c:formatCode>
                <c:ptCount val="8"/>
                <c:pt idx="0">
                  <c:v>17.846</c:v>
                </c:pt>
                <c:pt idx="1">
                  <c:v>17.768000000000001</c:v>
                </c:pt>
                <c:pt idx="2">
                  <c:v>28.713000000000001</c:v>
                </c:pt>
                <c:pt idx="3">
                  <c:v>11.641999999999999</c:v>
                </c:pt>
                <c:pt idx="4">
                  <c:v>33.811</c:v>
                </c:pt>
                <c:pt idx="5">
                  <c:v>50.618000000000002</c:v>
                </c:pt>
                <c:pt idx="6">
                  <c:v>51.618000000000002</c:v>
                </c:pt>
                <c:pt idx="7">
                  <c:v>30.92</c:v>
                </c:pt>
              </c:numCache>
            </c:numRef>
          </c:xVal>
          <c:yVal>
            <c:numRef>
              <c:f>Feuil1!$M$14:$M$21</c:f>
              <c:numCache>
                <c:formatCode>General</c:formatCode>
                <c:ptCount val="8"/>
                <c:pt idx="0">
                  <c:v>20000</c:v>
                </c:pt>
                <c:pt idx="1">
                  <c:v>13000</c:v>
                </c:pt>
                <c:pt idx="2">
                  <c:v>47250</c:v>
                </c:pt>
                <c:pt idx="3">
                  <c:v>36750</c:v>
                </c:pt>
                <c:pt idx="4">
                  <c:v>29000</c:v>
                </c:pt>
                <c:pt idx="5">
                  <c:v>24250</c:v>
                </c:pt>
                <c:pt idx="6">
                  <c:v>46000</c:v>
                </c:pt>
                <c:pt idx="7">
                  <c:v>37000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46752"/>
        <c:axId val="129948672"/>
      </c:scatterChart>
      <c:valAx>
        <c:axId val="12994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Poids moule (g)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948672"/>
        <c:crosses val="autoZero"/>
        <c:crossBetween val="midCat"/>
      </c:valAx>
      <c:valAx>
        <c:axId val="129948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Vitesse de filtration (nb algues/ml/min)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946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B1" zoomScale="115" zoomScaleNormal="115" workbookViewId="0">
      <selection activeCell="G9" sqref="G9"/>
    </sheetView>
  </sheetViews>
  <sheetFormatPr baseColWidth="10" defaultRowHeight="15" x14ac:dyDescent="0.25"/>
  <cols>
    <col min="4" max="4" width="11.42578125" style="1"/>
    <col min="5" max="5" width="14" bestFit="1" customWidth="1"/>
    <col min="6" max="6" width="14.42578125" bestFit="1" customWidth="1"/>
    <col min="7" max="7" width="18.7109375" style="1" bestFit="1" customWidth="1"/>
    <col min="8" max="8" width="19" customWidth="1"/>
    <col min="13" max="13" width="20.140625" bestFit="1" customWidth="1"/>
  </cols>
  <sheetData>
    <row r="1" spans="1:13" ht="15.75" thickBot="1" x14ac:dyDescent="0.3"/>
    <row r="2" spans="1:13" ht="15.75" thickTop="1" x14ac:dyDescent="0.25">
      <c r="A2" s="33" t="s">
        <v>17</v>
      </c>
      <c r="B2" s="42" t="s">
        <v>2</v>
      </c>
      <c r="C2" s="45" t="s">
        <v>3</v>
      </c>
      <c r="D2" s="46"/>
      <c r="E2" s="46"/>
      <c r="F2" s="46"/>
      <c r="G2" s="47"/>
      <c r="H2" s="36" t="s">
        <v>23</v>
      </c>
      <c r="I2" s="33" t="s">
        <v>4</v>
      </c>
    </row>
    <row r="3" spans="1:13" x14ac:dyDescent="0.25">
      <c r="A3" s="34"/>
      <c r="B3" s="43"/>
      <c r="C3" s="48"/>
      <c r="D3" s="49"/>
      <c r="E3" s="49"/>
      <c r="F3" s="49"/>
      <c r="G3" s="50"/>
      <c r="H3" s="37"/>
      <c r="I3" s="34"/>
    </row>
    <row r="4" spans="1:13" ht="15.75" thickBot="1" x14ac:dyDescent="0.3">
      <c r="A4" s="34"/>
      <c r="B4" s="43"/>
      <c r="C4" s="51"/>
      <c r="D4" s="52"/>
      <c r="E4" s="52"/>
      <c r="F4" s="52"/>
      <c r="G4" s="53"/>
      <c r="H4" s="38"/>
      <c r="I4" s="34"/>
    </row>
    <row r="5" spans="1:13" ht="15.75" x14ac:dyDescent="0.25">
      <c r="A5" s="34"/>
      <c r="B5" s="43"/>
      <c r="C5" s="4" t="s">
        <v>5</v>
      </c>
      <c r="D5" s="4" t="s">
        <v>7</v>
      </c>
      <c r="E5" s="4" t="s">
        <v>7</v>
      </c>
      <c r="F5" s="4" t="s">
        <v>10</v>
      </c>
      <c r="G5" s="4" t="s">
        <v>12</v>
      </c>
      <c r="H5" s="3"/>
      <c r="I5" s="39" t="s">
        <v>0</v>
      </c>
    </row>
    <row r="6" spans="1:13" ht="18.75" x14ac:dyDescent="0.25">
      <c r="A6" s="34"/>
      <c r="B6" s="43"/>
      <c r="C6" s="4" t="s">
        <v>6</v>
      </c>
      <c r="D6" s="4" t="s">
        <v>8</v>
      </c>
      <c r="E6" s="4" t="s">
        <v>9</v>
      </c>
      <c r="F6" s="4" t="s">
        <v>11</v>
      </c>
      <c r="G6" s="4" t="s">
        <v>13</v>
      </c>
      <c r="H6" s="12" t="s">
        <v>29</v>
      </c>
      <c r="I6" s="40"/>
    </row>
    <row r="7" spans="1:13" ht="16.5" thickBot="1" x14ac:dyDescent="0.3">
      <c r="A7" s="35"/>
      <c r="B7" s="44"/>
      <c r="C7" s="5"/>
      <c r="D7" s="5"/>
      <c r="E7" s="5"/>
      <c r="F7" s="5"/>
      <c r="G7" s="6" t="s">
        <v>1</v>
      </c>
      <c r="H7" s="13" t="s">
        <v>16</v>
      </c>
      <c r="I7" s="41"/>
    </row>
    <row r="8" spans="1:13" ht="17.25" thickTop="1" thickBot="1" x14ac:dyDescent="0.3">
      <c r="A8" s="28" t="s">
        <v>14</v>
      </c>
      <c r="B8" s="26" t="s">
        <v>22</v>
      </c>
      <c r="C8" s="7">
        <v>0</v>
      </c>
      <c r="D8" s="7">
        <v>191</v>
      </c>
      <c r="E8" s="7">
        <v>182</v>
      </c>
      <c r="F8" s="7">
        <f>(D8+E8)/2</f>
        <v>186.5</v>
      </c>
      <c r="G8" s="7">
        <f>F8*10000</f>
        <v>1865000</v>
      </c>
      <c r="H8" s="22">
        <f>(G8-G9)/20</f>
        <v>-20250</v>
      </c>
      <c r="I8" s="10"/>
    </row>
    <row r="9" spans="1:13" ht="16.5" thickBot="1" x14ac:dyDescent="0.3">
      <c r="A9" s="29"/>
      <c r="B9" s="27"/>
      <c r="C9" s="7">
        <v>20</v>
      </c>
      <c r="D9" s="7">
        <v>225</v>
      </c>
      <c r="E9" s="7">
        <v>229</v>
      </c>
      <c r="F9" s="7">
        <f>(D9+E9)/2</f>
        <v>227</v>
      </c>
      <c r="G9" s="7">
        <f>F9*10000</f>
        <v>2270000</v>
      </c>
      <c r="H9" s="23"/>
      <c r="I9" s="11"/>
    </row>
    <row r="10" spans="1:13" ht="17.25" thickTop="1" thickBot="1" x14ac:dyDescent="0.3">
      <c r="A10" s="29"/>
      <c r="B10" s="16" t="s">
        <v>25</v>
      </c>
      <c r="C10" s="7">
        <v>0</v>
      </c>
      <c r="D10" s="7">
        <v>250</v>
      </c>
      <c r="E10" s="7">
        <v>258</v>
      </c>
      <c r="F10" s="7">
        <f t="shared" ref="F10:F41" si="0">(D10+E10)/2</f>
        <v>254</v>
      </c>
      <c r="G10" s="7">
        <f t="shared" ref="G9:G43" si="1">F10*10000</f>
        <v>2540000</v>
      </c>
      <c r="H10" s="22">
        <f>(G10-G11)/20</f>
        <v>29000</v>
      </c>
      <c r="I10" s="18">
        <v>33.811</v>
      </c>
    </row>
    <row r="11" spans="1:13" ht="16.5" thickBot="1" x14ac:dyDescent="0.3">
      <c r="A11" s="29"/>
      <c r="B11" s="17"/>
      <c r="C11" s="8">
        <v>20</v>
      </c>
      <c r="D11" s="8">
        <v>193</v>
      </c>
      <c r="E11" s="8">
        <v>199</v>
      </c>
      <c r="F11" s="8">
        <f t="shared" si="0"/>
        <v>196</v>
      </c>
      <c r="G11" s="8">
        <f t="shared" si="1"/>
        <v>1960000</v>
      </c>
      <c r="H11" s="23"/>
      <c r="I11" s="19"/>
    </row>
    <row r="12" spans="1:13" ht="17.25" thickTop="1" thickBot="1" x14ac:dyDescent="0.3">
      <c r="A12" s="14"/>
      <c r="B12" s="16" t="s">
        <v>24</v>
      </c>
      <c r="C12" s="7">
        <v>0</v>
      </c>
      <c r="D12" s="7">
        <v>167</v>
      </c>
      <c r="E12" s="7">
        <v>184</v>
      </c>
      <c r="F12" s="7">
        <f t="shared" ref="F12:F13" si="2">(D12+E12)/2</f>
        <v>175.5</v>
      </c>
      <c r="G12" s="7">
        <f t="shared" si="1"/>
        <v>1755000</v>
      </c>
      <c r="H12" s="22">
        <f>(G12-G13)/20</f>
        <v>20000</v>
      </c>
      <c r="I12" s="18">
        <v>17.846</v>
      </c>
    </row>
    <row r="13" spans="1:13" ht="16.5" thickBot="1" x14ac:dyDescent="0.3">
      <c r="A13" s="14"/>
      <c r="B13" s="17"/>
      <c r="C13" s="8">
        <v>20</v>
      </c>
      <c r="D13" s="8">
        <v>129</v>
      </c>
      <c r="E13" s="8">
        <v>142</v>
      </c>
      <c r="F13" s="8">
        <f t="shared" si="2"/>
        <v>135.5</v>
      </c>
      <c r="G13" s="8">
        <f t="shared" si="1"/>
        <v>1355000</v>
      </c>
      <c r="H13" s="23"/>
      <c r="I13" s="19"/>
      <c r="L13" t="s">
        <v>27</v>
      </c>
      <c r="M13" t="s">
        <v>28</v>
      </c>
    </row>
    <row r="14" spans="1:13" ht="17.25" thickTop="1" thickBot="1" x14ac:dyDescent="0.3">
      <c r="A14" s="28" t="s">
        <v>15</v>
      </c>
      <c r="B14" s="26" t="s">
        <v>22</v>
      </c>
      <c r="C14" s="7">
        <v>0</v>
      </c>
      <c r="D14" s="7">
        <v>84</v>
      </c>
      <c r="E14" s="7">
        <v>131</v>
      </c>
      <c r="F14" s="7">
        <f t="shared" si="0"/>
        <v>107.5</v>
      </c>
      <c r="G14" s="7">
        <f t="shared" si="1"/>
        <v>1075000</v>
      </c>
      <c r="H14" s="22">
        <f>(G14-G15)/20</f>
        <v>2750</v>
      </c>
      <c r="I14" s="10"/>
      <c r="L14">
        <f>I12</f>
        <v>17.846</v>
      </c>
      <c r="M14">
        <f>H12</f>
        <v>20000</v>
      </c>
    </row>
    <row r="15" spans="1:13" ht="16.5" thickBot="1" x14ac:dyDescent="0.3">
      <c r="A15" s="29"/>
      <c r="B15" s="27"/>
      <c r="C15" s="7">
        <v>20</v>
      </c>
      <c r="D15" s="7">
        <v>111</v>
      </c>
      <c r="E15" s="7">
        <v>93</v>
      </c>
      <c r="F15" s="7">
        <f t="shared" si="0"/>
        <v>102</v>
      </c>
      <c r="G15" s="7">
        <f t="shared" si="1"/>
        <v>1020000</v>
      </c>
      <c r="H15" s="23"/>
      <c r="I15" s="11"/>
      <c r="L15">
        <f>I18</f>
        <v>17.768000000000001</v>
      </c>
      <c r="M15">
        <f>H18</f>
        <v>13000</v>
      </c>
    </row>
    <row r="16" spans="1:13" ht="17.25" thickTop="1" thickBot="1" x14ac:dyDescent="0.3">
      <c r="A16" s="29"/>
      <c r="B16" s="16" t="s">
        <v>25</v>
      </c>
      <c r="C16" s="7">
        <v>0</v>
      </c>
      <c r="D16" s="7">
        <v>102</v>
      </c>
      <c r="E16" s="7">
        <v>151</v>
      </c>
      <c r="F16" s="7">
        <f t="shared" si="0"/>
        <v>126.5</v>
      </c>
      <c r="G16" s="7">
        <f t="shared" si="1"/>
        <v>1265000</v>
      </c>
      <c r="H16" s="22">
        <f>(G16-G17)/20</f>
        <v>4250</v>
      </c>
      <c r="I16" s="18">
        <v>52.323999999999998</v>
      </c>
      <c r="L16">
        <f>I36</f>
        <v>28.713000000000001</v>
      </c>
      <c r="M16">
        <f>H36</f>
        <v>47250</v>
      </c>
    </row>
    <row r="17" spans="1:13" ht="16.5" thickBot="1" x14ac:dyDescent="0.3">
      <c r="A17" s="29"/>
      <c r="B17" s="17"/>
      <c r="C17" s="8">
        <v>20</v>
      </c>
      <c r="D17" s="8">
        <v>119</v>
      </c>
      <c r="E17" s="8">
        <v>117</v>
      </c>
      <c r="F17" s="8">
        <f t="shared" si="0"/>
        <v>118</v>
      </c>
      <c r="G17" s="8">
        <f t="shared" si="1"/>
        <v>1180000</v>
      </c>
      <c r="H17" s="23"/>
      <c r="I17" s="19"/>
      <c r="L17">
        <f>I42</f>
        <v>11.641999999999999</v>
      </c>
      <c r="M17">
        <f>H42</f>
        <v>36750</v>
      </c>
    </row>
    <row r="18" spans="1:13" ht="17.25" thickTop="1" thickBot="1" x14ac:dyDescent="0.3">
      <c r="A18" s="14"/>
      <c r="B18" s="16" t="s">
        <v>24</v>
      </c>
      <c r="C18" s="7">
        <v>0</v>
      </c>
      <c r="D18" s="7">
        <v>146</v>
      </c>
      <c r="E18" s="7">
        <v>121</v>
      </c>
      <c r="F18" s="7">
        <f t="shared" ref="F18:F19" si="3">(D18+E18)/2</f>
        <v>133.5</v>
      </c>
      <c r="G18" s="7">
        <f t="shared" si="1"/>
        <v>1335000</v>
      </c>
      <c r="H18" s="22">
        <f>(G18-G19)/20</f>
        <v>13000</v>
      </c>
      <c r="I18" s="18">
        <v>17.768000000000001</v>
      </c>
      <c r="L18">
        <f>I10</f>
        <v>33.811</v>
      </c>
      <c r="M18">
        <f>H10</f>
        <v>29000</v>
      </c>
    </row>
    <row r="19" spans="1:13" ht="16.5" thickBot="1" x14ac:dyDescent="0.3">
      <c r="A19" s="14"/>
      <c r="B19" s="17"/>
      <c r="C19" s="8">
        <v>20</v>
      </c>
      <c r="D19" s="8">
        <v>106</v>
      </c>
      <c r="E19" s="8">
        <v>109</v>
      </c>
      <c r="F19" s="8">
        <f t="shared" si="3"/>
        <v>107.5</v>
      </c>
      <c r="G19" s="8">
        <f t="shared" si="1"/>
        <v>1075000</v>
      </c>
      <c r="H19" s="23"/>
      <c r="I19" s="19"/>
      <c r="L19">
        <f>I28</f>
        <v>50.618000000000002</v>
      </c>
      <c r="M19">
        <f>H28</f>
        <v>24250</v>
      </c>
    </row>
    <row r="20" spans="1:13" ht="17.25" thickTop="1" thickBot="1" x14ac:dyDescent="0.3">
      <c r="A20" s="28" t="s">
        <v>18</v>
      </c>
      <c r="B20" s="26" t="s">
        <v>22</v>
      </c>
      <c r="C20" s="7">
        <v>0</v>
      </c>
      <c r="D20" s="7">
        <v>166</v>
      </c>
      <c r="E20" s="7">
        <v>139</v>
      </c>
      <c r="F20" s="7">
        <f t="shared" si="0"/>
        <v>152.5</v>
      </c>
      <c r="G20" s="7">
        <f t="shared" si="1"/>
        <v>1525000</v>
      </c>
      <c r="H20" s="22">
        <f>(G20-G21)/20</f>
        <v>6250</v>
      </c>
      <c r="I20" s="10"/>
      <c r="L20">
        <f>I34</f>
        <v>51.618000000000002</v>
      </c>
      <c r="M20">
        <f>H34</f>
        <v>46000</v>
      </c>
    </row>
    <row r="21" spans="1:13" ht="16.5" thickBot="1" x14ac:dyDescent="0.3">
      <c r="A21" s="29"/>
      <c r="B21" s="27"/>
      <c r="C21" s="7">
        <v>20</v>
      </c>
      <c r="D21" s="7">
        <v>147</v>
      </c>
      <c r="E21" s="7">
        <v>133</v>
      </c>
      <c r="F21" s="7">
        <f t="shared" si="0"/>
        <v>140</v>
      </c>
      <c r="G21" s="7">
        <f t="shared" si="1"/>
        <v>1400000</v>
      </c>
      <c r="H21" s="23"/>
      <c r="I21" s="11"/>
      <c r="L21">
        <f>I30</f>
        <v>30.92</v>
      </c>
      <c r="M21">
        <f>H30</f>
        <v>37000</v>
      </c>
    </row>
    <row r="22" spans="1:13" ht="17.25" thickTop="1" thickBot="1" x14ac:dyDescent="0.3">
      <c r="A22" s="29"/>
      <c r="B22" s="16" t="s">
        <v>25</v>
      </c>
      <c r="C22" s="7">
        <v>0</v>
      </c>
      <c r="D22" s="7">
        <v>130</v>
      </c>
      <c r="E22" s="7">
        <v>132</v>
      </c>
      <c r="F22" s="7">
        <f t="shared" si="0"/>
        <v>131</v>
      </c>
      <c r="G22" s="7">
        <f t="shared" si="1"/>
        <v>1310000</v>
      </c>
      <c r="H22" s="22">
        <f>(G22-G23)/20</f>
        <v>4250</v>
      </c>
      <c r="I22" s="18">
        <v>52.582000000000001</v>
      </c>
    </row>
    <row r="23" spans="1:13" ht="16.5" thickBot="1" x14ac:dyDescent="0.3">
      <c r="A23" s="29"/>
      <c r="B23" s="17"/>
      <c r="C23" s="8">
        <v>20</v>
      </c>
      <c r="D23" s="8">
        <v>124</v>
      </c>
      <c r="E23" s="8">
        <v>121</v>
      </c>
      <c r="F23" s="8">
        <f t="shared" si="0"/>
        <v>122.5</v>
      </c>
      <c r="G23" s="8">
        <f t="shared" si="1"/>
        <v>1225000</v>
      </c>
      <c r="H23" s="23"/>
      <c r="I23" s="19"/>
    </row>
    <row r="24" spans="1:13" ht="17.25" thickTop="1" thickBot="1" x14ac:dyDescent="0.3">
      <c r="A24" s="14"/>
      <c r="B24" s="16" t="s">
        <v>24</v>
      </c>
      <c r="C24" s="7">
        <v>0</v>
      </c>
      <c r="D24" s="7">
        <v>163</v>
      </c>
      <c r="E24" s="7">
        <v>169</v>
      </c>
      <c r="F24" s="7">
        <f t="shared" ref="F24" si="4">(D24+E24)/2</f>
        <v>166</v>
      </c>
      <c r="G24" s="7">
        <f t="shared" si="1"/>
        <v>1660000</v>
      </c>
      <c r="H24" s="22" t="e">
        <f>(G25-G24)/20</f>
        <v>#VALUE!</v>
      </c>
      <c r="I24" s="18">
        <v>24.901</v>
      </c>
    </row>
    <row r="25" spans="1:13" ht="16.5" thickBot="1" x14ac:dyDescent="0.3">
      <c r="A25" s="14"/>
      <c r="B25" s="17"/>
      <c r="C25" s="8">
        <v>20</v>
      </c>
      <c r="D25" s="15" t="s">
        <v>26</v>
      </c>
      <c r="E25" s="15" t="s">
        <v>26</v>
      </c>
      <c r="F25" s="15" t="s">
        <v>26</v>
      </c>
      <c r="G25" s="15" t="e">
        <f t="shared" si="1"/>
        <v>#VALUE!</v>
      </c>
      <c r="H25" s="23"/>
      <c r="I25" s="19"/>
    </row>
    <row r="26" spans="1:13" ht="16.5" customHeight="1" thickTop="1" thickBot="1" x14ac:dyDescent="0.3">
      <c r="A26" s="28" t="s">
        <v>19</v>
      </c>
      <c r="B26" s="26" t="s">
        <v>22</v>
      </c>
      <c r="C26" s="7">
        <v>0</v>
      </c>
      <c r="D26" s="7">
        <v>102</v>
      </c>
      <c r="E26" s="7">
        <v>107</v>
      </c>
      <c r="F26" s="7">
        <f t="shared" si="0"/>
        <v>104.5</v>
      </c>
      <c r="G26" s="7">
        <f t="shared" si="1"/>
        <v>1045000</v>
      </c>
      <c r="H26" s="22">
        <f>(G26-G27)/20</f>
        <v>-9500</v>
      </c>
      <c r="I26" s="10"/>
    </row>
    <row r="27" spans="1:13" ht="15.75" customHeight="1" thickBot="1" x14ac:dyDescent="0.3">
      <c r="A27" s="29"/>
      <c r="B27" s="27"/>
      <c r="C27" s="7">
        <v>20</v>
      </c>
      <c r="D27" s="7">
        <v>123</v>
      </c>
      <c r="E27" s="7">
        <v>124</v>
      </c>
      <c r="F27" s="7">
        <f t="shared" si="0"/>
        <v>123.5</v>
      </c>
      <c r="G27" s="7">
        <f t="shared" si="1"/>
        <v>1235000</v>
      </c>
      <c r="H27" s="23"/>
      <c r="I27" s="11"/>
    </row>
    <row r="28" spans="1:13" ht="15.75" customHeight="1" thickTop="1" thickBot="1" x14ac:dyDescent="0.3">
      <c r="A28" s="29"/>
      <c r="B28" s="16" t="s">
        <v>25</v>
      </c>
      <c r="C28" s="7">
        <v>0</v>
      </c>
      <c r="D28" s="7">
        <v>182</v>
      </c>
      <c r="E28" s="7">
        <v>136</v>
      </c>
      <c r="F28" s="7">
        <f t="shared" si="0"/>
        <v>159</v>
      </c>
      <c r="G28" s="7">
        <f t="shared" si="1"/>
        <v>1590000</v>
      </c>
      <c r="H28" s="22">
        <f>(G28-G29)/20</f>
        <v>24250</v>
      </c>
      <c r="I28" s="18">
        <v>50.618000000000002</v>
      </c>
    </row>
    <row r="29" spans="1:13" ht="16.5" customHeight="1" thickBot="1" x14ac:dyDescent="0.3">
      <c r="A29" s="29"/>
      <c r="B29" s="17"/>
      <c r="C29" s="8">
        <v>20</v>
      </c>
      <c r="D29" s="8">
        <v>120</v>
      </c>
      <c r="E29" s="8">
        <v>101</v>
      </c>
      <c r="F29" s="8">
        <f t="shared" si="0"/>
        <v>110.5</v>
      </c>
      <c r="G29" s="8">
        <f t="shared" si="1"/>
        <v>1105000</v>
      </c>
      <c r="H29" s="23"/>
      <c r="I29" s="19"/>
      <c r="K29" s="9"/>
    </row>
    <row r="30" spans="1:13" ht="16.5" customHeight="1" thickTop="1" thickBot="1" x14ac:dyDescent="0.3">
      <c r="A30" s="14"/>
      <c r="B30" s="16" t="s">
        <v>24</v>
      </c>
      <c r="C30" s="7">
        <v>0</v>
      </c>
      <c r="D30" s="7">
        <v>155</v>
      </c>
      <c r="E30" s="7">
        <v>161</v>
      </c>
      <c r="F30" s="7">
        <f t="shared" ref="F30:F31" si="5">(D30+E30)/2</f>
        <v>158</v>
      </c>
      <c r="G30" s="7">
        <f t="shared" si="1"/>
        <v>1580000</v>
      </c>
      <c r="H30" s="22">
        <f>(G30-G31)/20</f>
        <v>37000</v>
      </c>
      <c r="I30" s="18">
        <v>30.92</v>
      </c>
      <c r="K30" s="9"/>
    </row>
    <row r="31" spans="1:13" ht="16.5" customHeight="1" thickBot="1" x14ac:dyDescent="0.3">
      <c r="A31" s="14"/>
      <c r="B31" s="17"/>
      <c r="C31" s="8">
        <v>20</v>
      </c>
      <c r="D31" s="8">
        <v>59</v>
      </c>
      <c r="E31" s="8">
        <v>109</v>
      </c>
      <c r="F31" s="8">
        <f t="shared" si="5"/>
        <v>84</v>
      </c>
      <c r="G31" s="8">
        <f t="shared" si="1"/>
        <v>840000</v>
      </c>
      <c r="H31" s="23"/>
      <c r="I31" s="19"/>
      <c r="K31" s="9"/>
    </row>
    <row r="32" spans="1:13" ht="17.25" thickTop="1" thickBot="1" x14ac:dyDescent="0.3">
      <c r="A32" s="28" t="s">
        <v>20</v>
      </c>
      <c r="B32" s="26" t="s">
        <v>22</v>
      </c>
      <c r="C32" s="7">
        <v>0</v>
      </c>
      <c r="D32" s="7">
        <v>224</v>
      </c>
      <c r="E32" s="7">
        <v>183</v>
      </c>
      <c r="F32" s="7">
        <f t="shared" si="0"/>
        <v>203.5</v>
      </c>
      <c r="G32" s="7">
        <f t="shared" si="1"/>
        <v>2035000</v>
      </c>
      <c r="H32" s="22">
        <f>(G32-G33)/20</f>
        <v>37750</v>
      </c>
      <c r="I32" s="10"/>
      <c r="K32" s="2"/>
    </row>
    <row r="33" spans="1:9" ht="16.5" thickBot="1" x14ac:dyDescent="0.3">
      <c r="A33" s="29"/>
      <c r="B33" s="27"/>
      <c r="C33" s="7">
        <v>20</v>
      </c>
      <c r="D33" s="7">
        <v>104</v>
      </c>
      <c r="E33" s="7">
        <v>152</v>
      </c>
      <c r="F33" s="7">
        <f t="shared" si="0"/>
        <v>128</v>
      </c>
      <c r="G33" s="7">
        <f t="shared" si="1"/>
        <v>1280000</v>
      </c>
      <c r="H33" s="23"/>
      <c r="I33" s="11"/>
    </row>
    <row r="34" spans="1:9" ht="17.25" thickTop="1" thickBot="1" x14ac:dyDescent="0.3">
      <c r="A34" s="29"/>
      <c r="B34" s="16" t="s">
        <v>25</v>
      </c>
      <c r="C34" s="7">
        <v>0</v>
      </c>
      <c r="D34" s="7">
        <v>141</v>
      </c>
      <c r="E34" s="7">
        <v>165</v>
      </c>
      <c r="F34" s="7">
        <f t="shared" si="0"/>
        <v>153</v>
      </c>
      <c r="G34" s="7">
        <f t="shared" si="1"/>
        <v>1530000</v>
      </c>
      <c r="H34" s="22">
        <f>(G34-G35)/20</f>
        <v>46000</v>
      </c>
      <c r="I34" s="18">
        <v>51.618000000000002</v>
      </c>
    </row>
    <row r="35" spans="1:9" ht="16.5" thickBot="1" x14ac:dyDescent="0.3">
      <c r="A35" s="29"/>
      <c r="B35" s="17"/>
      <c r="C35" s="8">
        <v>20</v>
      </c>
      <c r="D35" s="8">
        <v>63</v>
      </c>
      <c r="E35" s="8">
        <v>59</v>
      </c>
      <c r="F35" s="8">
        <f t="shared" si="0"/>
        <v>61</v>
      </c>
      <c r="G35" s="8">
        <f t="shared" si="1"/>
        <v>610000</v>
      </c>
      <c r="H35" s="23"/>
      <c r="I35" s="19"/>
    </row>
    <row r="36" spans="1:9" ht="17.25" thickTop="1" thickBot="1" x14ac:dyDescent="0.3">
      <c r="A36" s="14"/>
      <c r="B36" s="16" t="s">
        <v>24</v>
      </c>
      <c r="C36" s="7">
        <v>0</v>
      </c>
      <c r="D36" s="7">
        <v>144</v>
      </c>
      <c r="E36" s="7">
        <v>156</v>
      </c>
      <c r="F36" s="7">
        <f t="shared" ref="F36:F37" si="6">(D36+E36)/2</f>
        <v>150</v>
      </c>
      <c r="G36" s="7">
        <f t="shared" si="1"/>
        <v>1500000</v>
      </c>
      <c r="H36" s="22">
        <f>(G36-G37)/20</f>
        <v>47250</v>
      </c>
      <c r="I36" s="18">
        <v>28.713000000000001</v>
      </c>
    </row>
    <row r="37" spans="1:9" ht="16.5" thickBot="1" x14ac:dyDescent="0.3">
      <c r="A37" s="14"/>
      <c r="B37" s="17"/>
      <c r="C37" s="8">
        <v>20</v>
      </c>
      <c r="D37" s="8">
        <v>64</v>
      </c>
      <c r="E37" s="8">
        <v>47</v>
      </c>
      <c r="F37" s="8">
        <f t="shared" si="6"/>
        <v>55.5</v>
      </c>
      <c r="G37" s="8">
        <f t="shared" si="1"/>
        <v>555000</v>
      </c>
      <c r="H37" s="23"/>
      <c r="I37" s="19"/>
    </row>
    <row r="38" spans="1:9" ht="17.25" thickTop="1" thickBot="1" x14ac:dyDescent="0.3">
      <c r="A38" s="30" t="s">
        <v>21</v>
      </c>
      <c r="B38" s="24" t="s">
        <v>22</v>
      </c>
      <c r="C38" s="7">
        <v>0</v>
      </c>
      <c r="D38" s="7">
        <v>128</v>
      </c>
      <c r="E38" s="7">
        <v>126</v>
      </c>
      <c r="F38" s="7">
        <f t="shared" si="0"/>
        <v>127</v>
      </c>
      <c r="G38" s="7">
        <f t="shared" si="1"/>
        <v>1270000</v>
      </c>
      <c r="H38" s="22">
        <f>(G38-G39)/20</f>
        <v>-12750</v>
      </c>
      <c r="I38" s="10"/>
    </row>
    <row r="39" spans="1:9" ht="16.5" thickBot="1" x14ac:dyDescent="0.3">
      <c r="A39" s="31"/>
      <c r="B39" s="25"/>
      <c r="C39" s="7">
        <v>20</v>
      </c>
      <c r="D39" s="7">
        <v>145</v>
      </c>
      <c r="E39" s="7">
        <v>160</v>
      </c>
      <c r="F39" s="7">
        <f t="shared" si="0"/>
        <v>152.5</v>
      </c>
      <c r="G39" s="7">
        <f t="shared" si="1"/>
        <v>1525000</v>
      </c>
      <c r="H39" s="23"/>
      <c r="I39" s="11"/>
    </row>
    <row r="40" spans="1:9" ht="17.25" thickTop="1" thickBot="1" x14ac:dyDescent="0.3">
      <c r="A40" s="31"/>
      <c r="B40" s="20" t="s">
        <v>25</v>
      </c>
      <c r="C40" s="7">
        <v>0</v>
      </c>
      <c r="D40" s="7">
        <v>60</v>
      </c>
      <c r="E40" s="7">
        <v>118</v>
      </c>
      <c r="F40" s="7">
        <f t="shared" si="0"/>
        <v>89</v>
      </c>
      <c r="G40" s="7">
        <f t="shared" si="1"/>
        <v>890000</v>
      </c>
      <c r="H40" s="22">
        <f>(G40-G41)/20</f>
        <v>250</v>
      </c>
      <c r="I40" s="18">
        <v>55.59</v>
      </c>
    </row>
    <row r="41" spans="1:9" ht="16.5" thickBot="1" x14ac:dyDescent="0.3">
      <c r="A41" s="31"/>
      <c r="B41" s="21"/>
      <c r="C41" s="8">
        <v>20</v>
      </c>
      <c r="D41" s="8">
        <v>81</v>
      </c>
      <c r="E41" s="8">
        <v>96</v>
      </c>
      <c r="F41" s="8">
        <f t="shared" si="0"/>
        <v>88.5</v>
      </c>
      <c r="G41" s="8">
        <f t="shared" si="1"/>
        <v>885000</v>
      </c>
      <c r="H41" s="23"/>
      <c r="I41" s="19"/>
    </row>
    <row r="42" spans="1:9" ht="17.25" thickTop="1" thickBot="1" x14ac:dyDescent="0.3">
      <c r="A42" s="31"/>
      <c r="B42" s="20" t="s">
        <v>24</v>
      </c>
      <c r="C42" s="7">
        <v>0</v>
      </c>
      <c r="D42" s="7">
        <v>147</v>
      </c>
      <c r="E42" s="7">
        <v>180</v>
      </c>
      <c r="F42" s="7">
        <f t="shared" ref="F42:F43" si="7">(D42+E42)/2</f>
        <v>163.5</v>
      </c>
      <c r="G42" s="7">
        <f t="shared" si="1"/>
        <v>1635000</v>
      </c>
      <c r="H42" s="22">
        <f>(G42-G43)/20</f>
        <v>36750</v>
      </c>
      <c r="I42" s="18">
        <v>11.641999999999999</v>
      </c>
    </row>
    <row r="43" spans="1:9" ht="16.5" thickBot="1" x14ac:dyDescent="0.3">
      <c r="A43" s="32"/>
      <c r="B43" s="21"/>
      <c r="C43" s="8">
        <v>20</v>
      </c>
      <c r="D43" s="8">
        <v>84</v>
      </c>
      <c r="E43" s="8">
        <v>96</v>
      </c>
      <c r="F43" s="8">
        <f t="shared" si="7"/>
        <v>90</v>
      </c>
      <c r="G43" s="8">
        <f t="shared" si="1"/>
        <v>900000</v>
      </c>
      <c r="H43" s="23"/>
      <c r="I43" s="19"/>
    </row>
    <row r="44" spans="1:9" x14ac:dyDescent="0.25">
      <c r="E44" s="1"/>
    </row>
  </sheetData>
  <mergeCells count="60">
    <mergeCell ref="A2:A7"/>
    <mergeCell ref="A8:A11"/>
    <mergeCell ref="H2:H4"/>
    <mergeCell ref="I2:I4"/>
    <mergeCell ref="I5:I7"/>
    <mergeCell ref="H8:H9"/>
    <mergeCell ref="H10:H11"/>
    <mergeCell ref="B2:B7"/>
    <mergeCell ref="C2:G4"/>
    <mergeCell ref="B8:B9"/>
    <mergeCell ref="A26:A29"/>
    <mergeCell ref="A32:A35"/>
    <mergeCell ref="A38:A43"/>
    <mergeCell ref="B10:B11"/>
    <mergeCell ref="I10:I11"/>
    <mergeCell ref="B14:B15"/>
    <mergeCell ref="B16:B17"/>
    <mergeCell ref="I16:I17"/>
    <mergeCell ref="A14:A17"/>
    <mergeCell ref="A20:A23"/>
    <mergeCell ref="B32:B33"/>
    <mergeCell ref="B34:B35"/>
    <mergeCell ref="I34:I35"/>
    <mergeCell ref="B26:B27"/>
    <mergeCell ref="B28:B29"/>
    <mergeCell ref="I28:I29"/>
    <mergeCell ref="H26:H27"/>
    <mergeCell ref="H28:H29"/>
    <mergeCell ref="B12:B13"/>
    <mergeCell ref="I12:I13"/>
    <mergeCell ref="B18:B19"/>
    <mergeCell ref="I18:I19"/>
    <mergeCell ref="B24:B25"/>
    <mergeCell ref="I24:I25"/>
    <mergeCell ref="H12:H13"/>
    <mergeCell ref="H14:H15"/>
    <mergeCell ref="H16:H17"/>
    <mergeCell ref="H18:H19"/>
    <mergeCell ref="H20:H21"/>
    <mergeCell ref="H22:H23"/>
    <mergeCell ref="H24:H25"/>
    <mergeCell ref="B20:B21"/>
    <mergeCell ref="B22:B23"/>
    <mergeCell ref="I22:I23"/>
    <mergeCell ref="B30:B31"/>
    <mergeCell ref="I30:I31"/>
    <mergeCell ref="B36:B37"/>
    <mergeCell ref="I36:I37"/>
    <mergeCell ref="B42:B43"/>
    <mergeCell ref="I42:I43"/>
    <mergeCell ref="H30:H31"/>
    <mergeCell ref="H32:H33"/>
    <mergeCell ref="H34:H35"/>
    <mergeCell ref="H36:H37"/>
    <mergeCell ref="H38:H39"/>
    <mergeCell ref="H40:H41"/>
    <mergeCell ref="H42:H43"/>
    <mergeCell ref="B38:B39"/>
    <mergeCell ref="B40:B41"/>
    <mergeCell ref="I40:I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Graph1</vt:lpstr>
    </vt:vector>
  </TitlesOfParts>
  <Company>CLG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</dc:creator>
  <cp:lastModifiedBy>xpdep</cp:lastModifiedBy>
  <dcterms:created xsi:type="dcterms:W3CDTF">2011-09-19T13:49:56Z</dcterms:created>
  <dcterms:modified xsi:type="dcterms:W3CDTF">2014-09-17T01:50:41Z</dcterms:modified>
</cp:coreProperties>
</file>